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s>
  <definedNames/>
  <calcPr calcId="124519" fullCalcOnLoad="1"/>
</workbook>
</file>

<file path=xl/styles.xml><?xml version="1.0" encoding="utf-8"?>
<styleSheet xmlns="http://schemas.openxmlformats.org/spreadsheetml/2006/main">
  <numFmts count="3">
    <numFmt numFmtId="164" formatCode="$#,##0.00;($#,##0.00);&quot;-&quot;"/>
    <numFmt numFmtId="165" formatCode="$#,##0.00;[Red]($#,##0.00);&quot;-&quot;"/>
    <numFmt numFmtId="166" formatCode="0.0%"/>
  </numFmts>
  <fonts count="12">
    <font>
      <name val="Calibri"/>
      <family val="2"/>
      <color theme="1"/>
      <sz val="11"/>
      <scheme val="minor"/>
    </font>
    <font>
      <name val="Arial"/>
      <b val="1"/>
      <color rgb="001B2A55"/>
      <sz val="20"/>
    </font>
    <font>
      <name val="Arial"/>
      <i val="1"/>
      <color rgb="00555555"/>
      <sz val="9"/>
    </font>
    <font>
      <name val="Arial"/>
      <color rgb="002F5BD8"/>
      <sz val="9"/>
    </font>
    <font>
      <name val="Arial"/>
      <b val="1"/>
    </font>
    <font>
      <name val="Arial"/>
      <color rgb="000000FF"/>
    </font>
    <font>
      <name val="Arial"/>
      <b val="1"/>
      <color rgb="00FFFFFF"/>
    </font>
    <font>
      <name val="Arial"/>
      <b val="1"/>
      <color rgb="001B2A55"/>
      <sz val="9"/>
    </font>
    <font>
      <name val="Arial"/>
    </font>
    <font>
      <name val="Arial"/>
      <b val="1"/>
      <color rgb="001B2A55"/>
      <sz val="12"/>
    </font>
    <font>
      <name val="Arial"/>
      <b val="1"/>
      <sz val="12"/>
    </font>
    <font>
      <name val="Arial"/>
      <i val="1"/>
      <color rgb="002F5BD8"/>
      <sz val="9"/>
    </font>
  </fonts>
  <fills count="5">
    <fill>
      <patternFill/>
    </fill>
    <fill>
      <patternFill patternType="gray125"/>
    </fill>
    <fill>
      <patternFill patternType="solid">
        <fgColor rgb="001B2A55"/>
      </patternFill>
    </fill>
    <fill>
      <patternFill patternType="solid">
        <fgColor rgb="00EEF2FC"/>
      </patternFill>
    </fill>
    <fill>
      <patternFill patternType="solid">
        <fgColor rgb="002F5BD8"/>
      </patternFill>
    </fill>
  </fills>
  <borders count="2">
    <border>
      <left/>
      <right/>
      <top/>
      <bottom/>
      <diagonal/>
    </border>
    <border>
      <bottom style="thin">
        <color rgb="00D5DBEA"/>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2" borderId="0" pivotButton="0" quotePrefix="0" xfId="0"/>
    <xf numFmtId="0" fontId="0" fillId="2" borderId="0" pivotButton="0" quotePrefix="0" xfId="0"/>
    <xf numFmtId="0" fontId="4" fillId="0" borderId="0" pivotButton="0" quotePrefix="0" xfId="0"/>
    <xf numFmtId="0" fontId="7" fillId="3" borderId="0" pivotButton="0" quotePrefix="0" xfId="0"/>
    <xf numFmtId="0" fontId="5" fillId="0" borderId="0" pivotButton="0" quotePrefix="0" xfId="0"/>
    <xf numFmtId="0" fontId="8" fillId="0" borderId="1" pivotButton="0" quotePrefix="0" xfId="0"/>
    <xf numFmtId="164" fontId="5" fillId="0" borderId="1" pivotButton="0" quotePrefix="0" xfId="0"/>
    <xf numFmtId="0" fontId="5" fillId="0" borderId="1" pivotButton="0" quotePrefix="0" xfId="0"/>
    <xf numFmtId="164" fontId="8" fillId="0" borderId="1" pivotButton="0" quotePrefix="0" xfId="0"/>
    <xf numFmtId="164" fontId="4" fillId="0" borderId="0" pivotButton="0" quotePrefix="0" xfId="0"/>
    <xf numFmtId="0" fontId="6" fillId="4" borderId="0" pivotButton="0" quotePrefix="0" xfId="0"/>
    <xf numFmtId="0" fontId="0" fillId="4" borderId="0" pivotButton="0" quotePrefix="0" xfId="0"/>
    <xf numFmtId="0" fontId="9" fillId="0" borderId="0" pivotButton="0" quotePrefix="0" xfId="0"/>
    <xf numFmtId="165" fontId="10" fillId="3" borderId="0" pivotButton="0" quotePrefix="0" xfId="0"/>
    <xf numFmtId="0" fontId="8" fillId="0" borderId="0" pivotButton="0" quotePrefix="0" xfId="0"/>
    <xf numFmtId="166" fontId="8"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952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I72"/>
  <sheetViews>
    <sheetView showGridLines="0" workbookViewId="0">
      <pane ySplit="4" topLeftCell="A5" activePane="bottomLeft" state="frozen"/>
      <selection pane="bottomLeft" activeCell="A1" sqref="A1"/>
    </sheetView>
  </sheetViews>
  <sheetFormatPr baseColWidth="8" defaultRowHeight="15"/>
  <cols>
    <col width="38" customWidth="1" min="1" max="1"/>
    <col width="14" customWidth="1" min="2" max="2"/>
    <col width="14" customWidth="1" min="3" max="3"/>
    <col width="16" customWidth="1" min="4" max="4"/>
    <col width="16" customWidth="1" min="5" max="5"/>
    <col width="16" customWidth="1" min="6" max="6"/>
    <col width="13" customWidth="1" min="8" max="8"/>
  </cols>
  <sheetData>
    <row r="1" ht="80" customHeight="1">
      <c r="B1" s="1" t="inlineStr">
        <is>
          <t>My Budget Planner</t>
        </is>
      </c>
    </row>
    <row r="2">
      <c r="B2" s="2" t="inlineStr">
        <is>
          <t>Enter amounts in the blue cells and pick how often each one happens. Totals calculate automatically.</t>
        </is>
      </c>
    </row>
    <row r="3">
      <c r="B3" s="3" t="inlineStr">
        <is>
          <t>findlostmoney.com.au  |  General information only, not financial advice.</t>
        </is>
      </c>
    </row>
    <row r="5">
      <c r="A5" s="4" t="inlineStr">
        <is>
          <t>INCOME</t>
        </is>
      </c>
      <c r="B5" s="5" t="n"/>
      <c r="C5" s="5" t="n"/>
      <c r="D5" s="5" t="n"/>
      <c r="E5" s="5" t="n"/>
      <c r="F5" s="5" t="n"/>
      <c r="H5" s="6" t="inlineStr">
        <is>
          <t>Frequency</t>
        </is>
      </c>
      <c r="I5" s="6" t="inlineStr">
        <is>
          <t>Per year</t>
        </is>
      </c>
    </row>
    <row r="6">
      <c r="A6" s="7" t="inlineStr">
        <is>
          <t>Item</t>
        </is>
      </c>
      <c r="B6" s="7" t="inlineStr">
        <is>
          <t>Amount ($)</t>
        </is>
      </c>
      <c r="C6" s="7" t="inlineStr">
        <is>
          <t>How often</t>
        </is>
      </c>
      <c r="D6" s="7" t="inlineStr">
        <is>
          <t>Weekly ($)</t>
        </is>
      </c>
      <c r="E6" s="7" t="inlineStr">
        <is>
          <t>Monthly ($)</t>
        </is>
      </c>
      <c r="F6" s="7" t="inlineStr">
        <is>
          <t>Yearly ($)</t>
        </is>
      </c>
      <c r="H6" t="inlineStr">
        <is>
          <t>Weekly</t>
        </is>
      </c>
      <c r="I6" s="8" t="n">
        <v>52</v>
      </c>
    </row>
    <row r="7">
      <c r="A7" s="9" t="inlineStr">
        <is>
          <t>Take-home pay</t>
        </is>
      </c>
      <c r="B7" s="10" t="n"/>
      <c r="C7" s="11" t="inlineStr">
        <is>
          <t>Monthly</t>
        </is>
      </c>
      <c r="D7" s="12">
        <f>IFERROR(B7*VLOOKUP(C7,$H$6:$I$10,2,FALSE),0)/52</f>
        <v/>
      </c>
      <c r="E7" s="12">
        <f>IFERROR(B7*VLOOKUP(C7,$H$6:$I$10,2,FALSE),0)/12</f>
        <v/>
      </c>
      <c r="F7" s="12">
        <f>IFERROR(B7*VLOOKUP(C7,$H$6:$I$10,2,FALSE),0)</f>
        <v/>
      </c>
      <c r="H7" t="inlineStr">
        <is>
          <t>Fortnightly</t>
        </is>
      </c>
      <c r="I7" s="8" t="n">
        <v>26</v>
      </c>
    </row>
    <row r="8">
      <c r="A8" s="9" t="inlineStr">
        <is>
          <t>Partner's take-home pay</t>
        </is>
      </c>
      <c r="B8" s="10" t="n"/>
      <c r="C8" s="11" t="inlineStr">
        <is>
          <t>Monthly</t>
        </is>
      </c>
      <c r="D8" s="12">
        <f>IFERROR(B8*VLOOKUP(C8,$H$6:$I$10,2,FALSE),0)/52</f>
        <v/>
      </c>
      <c r="E8" s="12">
        <f>IFERROR(B8*VLOOKUP(C8,$H$6:$I$10,2,FALSE),0)/12</f>
        <v/>
      </c>
      <c r="F8" s="12">
        <f>IFERROR(B8*VLOOKUP(C8,$H$6:$I$10,2,FALSE),0)</f>
        <v/>
      </c>
      <c r="H8" t="inlineStr">
        <is>
          <t>Monthly</t>
        </is>
      </c>
      <c r="I8" s="8" t="n">
        <v>12</v>
      </c>
    </row>
    <row r="9">
      <c r="A9" s="9" t="inlineStr">
        <is>
          <t>Government payments</t>
        </is>
      </c>
      <c r="B9" s="10" t="n"/>
      <c r="C9" s="11" t="inlineStr">
        <is>
          <t>Monthly</t>
        </is>
      </c>
      <c r="D9" s="12">
        <f>IFERROR(B9*VLOOKUP(C9,$H$6:$I$10,2,FALSE),0)/52</f>
        <v/>
      </c>
      <c r="E9" s="12">
        <f>IFERROR(B9*VLOOKUP(C9,$H$6:$I$10,2,FALSE),0)/12</f>
        <v/>
      </c>
      <c r="F9" s="12">
        <f>IFERROR(B9*VLOOKUP(C9,$H$6:$I$10,2,FALSE),0)</f>
        <v/>
      </c>
      <c r="H9" t="inlineStr">
        <is>
          <t>Quarterly</t>
        </is>
      </c>
      <c r="I9" s="8" t="n">
        <v>4</v>
      </c>
    </row>
    <row r="10">
      <c r="A10" s="9" t="inlineStr">
        <is>
          <t>Investment income</t>
        </is>
      </c>
      <c r="B10" s="10" t="n"/>
      <c r="C10" s="11" t="inlineStr">
        <is>
          <t>Monthly</t>
        </is>
      </c>
      <c r="D10" s="12">
        <f>IFERROR(B10*VLOOKUP(C10,$H$6:$I$10,2,FALSE),0)/52</f>
        <v/>
      </c>
      <c r="E10" s="12">
        <f>IFERROR(B10*VLOOKUP(C10,$H$6:$I$10,2,FALSE),0)/12</f>
        <v/>
      </c>
      <c r="F10" s="12">
        <f>IFERROR(B10*VLOOKUP(C10,$H$6:$I$10,2,FALSE),0)</f>
        <v/>
      </c>
      <c r="H10" t="inlineStr">
        <is>
          <t>Yearly</t>
        </is>
      </c>
      <c r="I10" s="8" t="n">
        <v>1</v>
      </c>
    </row>
    <row r="11">
      <c r="A11" s="9" t="inlineStr">
        <is>
          <t>Other income</t>
        </is>
      </c>
      <c r="B11" s="10" t="n"/>
      <c r="C11" s="11" t="inlineStr">
        <is>
          <t>Monthly</t>
        </is>
      </c>
      <c r="D11" s="12">
        <f>IFERROR(B11*VLOOKUP(C11,$H$6:$I$10,2,FALSE),0)/52</f>
        <v/>
      </c>
      <c r="E11" s="12">
        <f>IFERROR(B11*VLOOKUP(C11,$H$6:$I$10,2,FALSE),0)/12</f>
        <v/>
      </c>
      <c r="F11" s="12">
        <f>IFERROR(B11*VLOOKUP(C11,$H$6:$I$10,2,FALSE),0)</f>
        <v/>
      </c>
    </row>
    <row r="12">
      <c r="A12" s="6" t="inlineStr">
        <is>
          <t>Total Income</t>
        </is>
      </c>
      <c r="D12" s="13">
        <f>SUM(D7:D11)</f>
        <v/>
      </c>
      <c r="E12" s="13">
        <f>SUM(E7:E11)</f>
        <v/>
      </c>
      <c r="F12" s="13">
        <f>SUM(F7:F11)</f>
        <v/>
      </c>
    </row>
    <row r="14">
      <c r="A14" s="4" t="inlineStr">
        <is>
          <t>HOME &amp; UTILITIES</t>
        </is>
      </c>
      <c r="B14" s="5" t="n"/>
      <c r="C14" s="5" t="n"/>
      <c r="D14" s="5" t="n"/>
      <c r="E14" s="5" t="n"/>
      <c r="F14" s="5" t="n"/>
    </row>
    <row r="15">
      <c r="A15" s="7" t="inlineStr">
        <is>
          <t>Item</t>
        </is>
      </c>
      <c r="B15" s="7" t="inlineStr">
        <is>
          <t>Amount ($)</t>
        </is>
      </c>
      <c r="C15" s="7" t="inlineStr">
        <is>
          <t>How often</t>
        </is>
      </c>
      <c r="D15" s="7" t="inlineStr">
        <is>
          <t>Weekly ($)</t>
        </is>
      </c>
      <c r="E15" s="7" t="inlineStr">
        <is>
          <t>Monthly ($)</t>
        </is>
      </c>
      <c r="F15" s="7" t="inlineStr">
        <is>
          <t>Yearly ($)</t>
        </is>
      </c>
    </row>
    <row r="16">
      <c r="A16" s="9" t="inlineStr">
        <is>
          <t>Rent or mortgage</t>
        </is>
      </c>
      <c r="B16" s="10" t="n"/>
      <c r="C16" s="11" t="inlineStr">
        <is>
          <t>Monthly</t>
        </is>
      </c>
      <c r="D16" s="12">
        <f>IFERROR(B16*VLOOKUP(C16,$H$6:$I$10,2,FALSE),0)/52</f>
        <v/>
      </c>
      <c r="E16" s="12">
        <f>IFERROR(B16*VLOOKUP(C16,$H$6:$I$10,2,FALSE),0)/12</f>
        <v/>
      </c>
      <c r="F16" s="12">
        <f>IFERROR(B16*VLOOKUP(C16,$H$6:$I$10,2,FALSE),0)</f>
        <v/>
      </c>
    </row>
    <row r="17">
      <c r="A17" s="9" t="inlineStr">
        <is>
          <t>Council rates</t>
        </is>
      </c>
      <c r="B17" s="10" t="n"/>
      <c r="C17" s="11" t="inlineStr">
        <is>
          <t>Monthly</t>
        </is>
      </c>
      <c r="D17" s="12">
        <f>IFERROR(B17*VLOOKUP(C17,$H$6:$I$10,2,FALSE),0)/52</f>
        <v/>
      </c>
      <c r="E17" s="12">
        <f>IFERROR(B17*VLOOKUP(C17,$H$6:$I$10,2,FALSE),0)/12</f>
        <v/>
      </c>
      <c r="F17" s="12">
        <f>IFERROR(B17*VLOOKUP(C17,$H$6:$I$10,2,FALSE),0)</f>
        <v/>
      </c>
    </row>
    <row r="18">
      <c r="A18" s="9" t="inlineStr">
        <is>
          <t>Electricity &amp; gas</t>
        </is>
      </c>
      <c r="B18" s="10" t="n"/>
      <c r="C18" s="11" t="inlineStr">
        <is>
          <t>Monthly</t>
        </is>
      </c>
      <c r="D18" s="12">
        <f>IFERROR(B18*VLOOKUP(C18,$H$6:$I$10,2,FALSE),0)/52</f>
        <v/>
      </c>
      <c r="E18" s="12">
        <f>IFERROR(B18*VLOOKUP(C18,$H$6:$I$10,2,FALSE),0)/12</f>
        <v/>
      </c>
      <c r="F18" s="12">
        <f>IFERROR(B18*VLOOKUP(C18,$H$6:$I$10,2,FALSE),0)</f>
        <v/>
      </c>
    </row>
    <row r="19">
      <c r="A19" s="9" t="inlineStr">
        <is>
          <t>Water</t>
        </is>
      </c>
      <c r="B19" s="10" t="n"/>
      <c r="C19" s="11" t="inlineStr">
        <is>
          <t>Monthly</t>
        </is>
      </c>
      <c r="D19" s="12">
        <f>IFERROR(B19*VLOOKUP(C19,$H$6:$I$10,2,FALSE),0)/52</f>
        <v/>
      </c>
      <c r="E19" s="12">
        <f>IFERROR(B19*VLOOKUP(C19,$H$6:$I$10,2,FALSE),0)/12</f>
        <v/>
      </c>
      <c r="F19" s="12">
        <f>IFERROR(B19*VLOOKUP(C19,$H$6:$I$10,2,FALSE),0)</f>
        <v/>
      </c>
    </row>
    <row r="20">
      <c r="A20" s="9" t="inlineStr">
        <is>
          <t>Internet &amp; phone</t>
        </is>
      </c>
      <c r="B20" s="10" t="n"/>
      <c r="C20" s="11" t="inlineStr">
        <is>
          <t>Monthly</t>
        </is>
      </c>
      <c r="D20" s="12">
        <f>IFERROR(B20*VLOOKUP(C20,$H$6:$I$10,2,FALSE),0)/52</f>
        <v/>
      </c>
      <c r="E20" s="12">
        <f>IFERROR(B20*VLOOKUP(C20,$H$6:$I$10,2,FALSE),0)/12</f>
        <v/>
      </c>
      <c r="F20" s="12">
        <f>IFERROR(B20*VLOOKUP(C20,$H$6:$I$10,2,FALSE),0)</f>
        <v/>
      </c>
    </row>
    <row r="21">
      <c r="A21" s="9" t="inlineStr">
        <is>
          <t>Home &amp; contents insurance</t>
        </is>
      </c>
      <c r="B21" s="10" t="n"/>
      <c r="C21" s="11" t="inlineStr">
        <is>
          <t>Monthly</t>
        </is>
      </c>
      <c r="D21" s="12">
        <f>IFERROR(B21*VLOOKUP(C21,$H$6:$I$10,2,FALSE),0)/52</f>
        <v/>
      </c>
      <c r="E21" s="12">
        <f>IFERROR(B21*VLOOKUP(C21,$H$6:$I$10,2,FALSE),0)/12</f>
        <v/>
      </c>
      <c r="F21" s="12">
        <f>IFERROR(B21*VLOOKUP(C21,$H$6:$I$10,2,FALSE),0)</f>
        <v/>
      </c>
    </row>
    <row r="22">
      <c r="A22" s="6" t="inlineStr">
        <is>
          <t>Total Home &amp; Utilities</t>
        </is>
      </c>
      <c r="D22" s="13">
        <f>SUM(D16:D21)</f>
        <v/>
      </c>
      <c r="E22" s="13">
        <f>SUM(E16:E21)</f>
        <v/>
      </c>
      <c r="F22" s="13">
        <f>SUM(F16:F21)</f>
        <v/>
      </c>
    </row>
    <row r="24">
      <c r="A24" s="4" t="inlineStr">
        <is>
          <t>FOOD &amp; HOUSEHOLD</t>
        </is>
      </c>
      <c r="B24" s="5" t="n"/>
      <c r="C24" s="5" t="n"/>
      <c r="D24" s="5" t="n"/>
      <c r="E24" s="5" t="n"/>
      <c r="F24" s="5" t="n"/>
    </row>
    <row r="25">
      <c r="A25" s="7" t="inlineStr">
        <is>
          <t>Item</t>
        </is>
      </c>
      <c r="B25" s="7" t="inlineStr">
        <is>
          <t>Amount ($)</t>
        </is>
      </c>
      <c r="C25" s="7" t="inlineStr">
        <is>
          <t>How often</t>
        </is>
      </c>
      <c r="D25" s="7" t="inlineStr">
        <is>
          <t>Weekly ($)</t>
        </is>
      </c>
      <c r="E25" s="7" t="inlineStr">
        <is>
          <t>Monthly ($)</t>
        </is>
      </c>
      <c r="F25" s="7" t="inlineStr">
        <is>
          <t>Yearly ($)</t>
        </is>
      </c>
    </row>
    <row r="26">
      <c r="A26" s="9" t="inlineStr">
        <is>
          <t>Groceries</t>
        </is>
      </c>
      <c r="B26" s="10" t="n"/>
      <c r="C26" s="11" t="inlineStr">
        <is>
          <t>Monthly</t>
        </is>
      </c>
      <c r="D26" s="12">
        <f>IFERROR(B26*VLOOKUP(C26,$H$6:$I$10,2,FALSE),0)/52</f>
        <v/>
      </c>
      <c r="E26" s="12">
        <f>IFERROR(B26*VLOOKUP(C26,$H$6:$I$10,2,FALSE),0)/12</f>
        <v/>
      </c>
      <c r="F26" s="12">
        <f>IFERROR(B26*VLOOKUP(C26,$H$6:$I$10,2,FALSE),0)</f>
        <v/>
      </c>
    </row>
    <row r="27">
      <c r="A27" s="9" t="inlineStr">
        <is>
          <t>Eating out &amp; takeaway</t>
        </is>
      </c>
      <c r="B27" s="10" t="n"/>
      <c r="C27" s="11" t="inlineStr">
        <is>
          <t>Monthly</t>
        </is>
      </c>
      <c r="D27" s="12">
        <f>IFERROR(B27*VLOOKUP(C27,$H$6:$I$10,2,FALSE),0)/52</f>
        <v/>
      </c>
      <c r="E27" s="12">
        <f>IFERROR(B27*VLOOKUP(C27,$H$6:$I$10,2,FALSE),0)/12</f>
        <v/>
      </c>
      <c r="F27" s="12">
        <f>IFERROR(B27*VLOOKUP(C27,$H$6:$I$10,2,FALSE),0)</f>
        <v/>
      </c>
    </row>
    <row r="28">
      <c r="A28" s="9" t="inlineStr">
        <is>
          <t>Household items</t>
        </is>
      </c>
      <c r="B28" s="10" t="n"/>
      <c r="C28" s="11" t="inlineStr">
        <is>
          <t>Monthly</t>
        </is>
      </c>
      <c r="D28" s="12">
        <f>IFERROR(B28*VLOOKUP(C28,$H$6:$I$10,2,FALSE),0)/52</f>
        <v/>
      </c>
      <c r="E28" s="12">
        <f>IFERROR(B28*VLOOKUP(C28,$H$6:$I$10,2,FALSE),0)/12</f>
        <v/>
      </c>
      <c r="F28" s="12">
        <f>IFERROR(B28*VLOOKUP(C28,$H$6:$I$10,2,FALSE),0)</f>
        <v/>
      </c>
    </row>
    <row r="29">
      <c r="A29" s="6" t="inlineStr">
        <is>
          <t>Total Food &amp; Household</t>
        </is>
      </c>
      <c r="D29" s="13">
        <f>SUM(D26:D28)</f>
        <v/>
      </c>
      <c r="E29" s="13">
        <f>SUM(E26:E28)</f>
        <v/>
      </c>
      <c r="F29" s="13">
        <f>SUM(F26:F28)</f>
        <v/>
      </c>
    </row>
    <row r="31">
      <c r="A31" s="4" t="inlineStr">
        <is>
          <t>TRANSPORT</t>
        </is>
      </c>
      <c r="B31" s="5" t="n"/>
      <c r="C31" s="5" t="n"/>
      <c r="D31" s="5" t="n"/>
      <c r="E31" s="5" t="n"/>
      <c r="F31" s="5" t="n"/>
    </row>
    <row r="32">
      <c r="A32" s="7" t="inlineStr">
        <is>
          <t>Item</t>
        </is>
      </c>
      <c r="B32" s="7" t="inlineStr">
        <is>
          <t>Amount ($)</t>
        </is>
      </c>
      <c r="C32" s="7" t="inlineStr">
        <is>
          <t>How often</t>
        </is>
      </c>
      <c r="D32" s="7" t="inlineStr">
        <is>
          <t>Weekly ($)</t>
        </is>
      </c>
      <c r="E32" s="7" t="inlineStr">
        <is>
          <t>Monthly ($)</t>
        </is>
      </c>
      <c r="F32" s="7" t="inlineStr">
        <is>
          <t>Yearly ($)</t>
        </is>
      </c>
    </row>
    <row r="33">
      <c r="A33" s="9" t="inlineStr">
        <is>
          <t>Car loan / lease</t>
        </is>
      </c>
      <c r="B33" s="10" t="n"/>
      <c r="C33" s="11" t="inlineStr">
        <is>
          <t>Monthly</t>
        </is>
      </c>
      <c r="D33" s="12">
        <f>IFERROR(B33*VLOOKUP(C33,$H$6:$I$10,2,FALSE),0)/52</f>
        <v/>
      </c>
      <c r="E33" s="12">
        <f>IFERROR(B33*VLOOKUP(C33,$H$6:$I$10,2,FALSE),0)/12</f>
        <v/>
      </c>
      <c r="F33" s="12">
        <f>IFERROR(B33*VLOOKUP(C33,$H$6:$I$10,2,FALSE),0)</f>
        <v/>
      </c>
    </row>
    <row r="34">
      <c r="A34" s="9" t="inlineStr">
        <is>
          <t>Fuel</t>
        </is>
      </c>
      <c r="B34" s="10" t="n"/>
      <c r="C34" s="11" t="inlineStr">
        <is>
          <t>Monthly</t>
        </is>
      </c>
      <c r="D34" s="12">
        <f>IFERROR(B34*VLOOKUP(C34,$H$6:$I$10,2,FALSE),0)/52</f>
        <v/>
      </c>
      <c r="E34" s="12">
        <f>IFERROR(B34*VLOOKUP(C34,$H$6:$I$10,2,FALSE),0)/12</f>
        <v/>
      </c>
      <c r="F34" s="12">
        <f>IFERROR(B34*VLOOKUP(C34,$H$6:$I$10,2,FALSE),0)</f>
        <v/>
      </c>
    </row>
    <row r="35">
      <c r="A35" s="9" t="inlineStr">
        <is>
          <t>Rego &amp; car insurance</t>
        </is>
      </c>
      <c r="B35" s="10" t="n"/>
      <c r="C35" s="11" t="inlineStr">
        <is>
          <t>Monthly</t>
        </is>
      </c>
      <c r="D35" s="12">
        <f>IFERROR(B35*VLOOKUP(C35,$H$6:$I$10,2,FALSE),0)/52</f>
        <v/>
      </c>
      <c r="E35" s="12">
        <f>IFERROR(B35*VLOOKUP(C35,$H$6:$I$10,2,FALSE),0)/12</f>
        <v/>
      </c>
      <c r="F35" s="12">
        <f>IFERROR(B35*VLOOKUP(C35,$H$6:$I$10,2,FALSE),0)</f>
        <v/>
      </c>
    </row>
    <row r="36">
      <c r="A36" s="9" t="inlineStr">
        <is>
          <t>Public transport &amp; tolls</t>
        </is>
      </c>
      <c r="B36" s="10" t="n"/>
      <c r="C36" s="11" t="inlineStr">
        <is>
          <t>Monthly</t>
        </is>
      </c>
      <c r="D36" s="12">
        <f>IFERROR(B36*VLOOKUP(C36,$H$6:$I$10,2,FALSE),0)/52</f>
        <v/>
      </c>
      <c r="E36" s="12">
        <f>IFERROR(B36*VLOOKUP(C36,$H$6:$I$10,2,FALSE),0)/12</f>
        <v/>
      </c>
      <c r="F36" s="12">
        <f>IFERROR(B36*VLOOKUP(C36,$H$6:$I$10,2,FALSE),0)</f>
        <v/>
      </c>
    </row>
    <row r="37">
      <c r="A37" s="9" t="inlineStr">
        <is>
          <t>Servicing</t>
        </is>
      </c>
      <c r="B37" s="10" t="n"/>
      <c r="C37" s="11" t="inlineStr">
        <is>
          <t>Monthly</t>
        </is>
      </c>
      <c r="D37" s="12">
        <f>IFERROR(B37*VLOOKUP(C37,$H$6:$I$10,2,FALSE),0)/52</f>
        <v/>
      </c>
      <c r="E37" s="12">
        <f>IFERROR(B37*VLOOKUP(C37,$H$6:$I$10,2,FALSE),0)/12</f>
        <v/>
      </c>
      <c r="F37" s="12">
        <f>IFERROR(B37*VLOOKUP(C37,$H$6:$I$10,2,FALSE),0)</f>
        <v/>
      </c>
    </row>
    <row r="38">
      <c r="A38" s="6" t="inlineStr">
        <is>
          <t>Total Transport</t>
        </is>
      </c>
      <c r="D38" s="13">
        <f>SUM(D33:D37)</f>
        <v/>
      </c>
      <c r="E38" s="13">
        <f>SUM(E33:E37)</f>
        <v/>
      </c>
      <c r="F38" s="13">
        <f>SUM(F33:F37)</f>
        <v/>
      </c>
    </row>
    <row r="40">
      <c r="A40" s="4" t="inlineStr">
        <is>
          <t>PERSONAL &amp; FAMILY</t>
        </is>
      </c>
      <c r="B40" s="5" t="n"/>
      <c r="C40" s="5" t="n"/>
      <c r="D40" s="5" t="n"/>
      <c r="E40" s="5" t="n"/>
      <c r="F40" s="5" t="n"/>
    </row>
    <row r="41">
      <c r="A41" s="7" t="inlineStr">
        <is>
          <t>Item</t>
        </is>
      </c>
      <c r="B41" s="7" t="inlineStr">
        <is>
          <t>Amount ($)</t>
        </is>
      </c>
      <c r="C41" s="7" t="inlineStr">
        <is>
          <t>How often</t>
        </is>
      </c>
      <c r="D41" s="7" t="inlineStr">
        <is>
          <t>Weekly ($)</t>
        </is>
      </c>
      <c r="E41" s="7" t="inlineStr">
        <is>
          <t>Monthly ($)</t>
        </is>
      </c>
      <c r="F41" s="7" t="inlineStr">
        <is>
          <t>Yearly ($)</t>
        </is>
      </c>
    </row>
    <row r="42">
      <c r="A42" s="9" t="inlineStr">
        <is>
          <t>Health insurance</t>
        </is>
      </c>
      <c r="B42" s="10" t="n"/>
      <c r="C42" s="11" t="inlineStr">
        <is>
          <t>Monthly</t>
        </is>
      </c>
      <c r="D42" s="12">
        <f>IFERROR(B42*VLOOKUP(C42,$H$6:$I$10,2,FALSE),0)/52</f>
        <v/>
      </c>
      <c r="E42" s="12">
        <f>IFERROR(B42*VLOOKUP(C42,$H$6:$I$10,2,FALSE),0)/12</f>
        <v/>
      </c>
      <c r="F42" s="12">
        <f>IFERROR(B42*VLOOKUP(C42,$H$6:$I$10,2,FALSE),0)</f>
        <v/>
      </c>
    </row>
    <row r="43">
      <c r="A43" s="9" t="inlineStr">
        <is>
          <t>Medical &amp; pharmacy</t>
        </is>
      </c>
      <c r="B43" s="10" t="n"/>
      <c r="C43" s="11" t="inlineStr">
        <is>
          <t>Monthly</t>
        </is>
      </c>
      <c r="D43" s="12">
        <f>IFERROR(B43*VLOOKUP(C43,$H$6:$I$10,2,FALSE),0)/52</f>
        <v/>
      </c>
      <c r="E43" s="12">
        <f>IFERROR(B43*VLOOKUP(C43,$H$6:$I$10,2,FALSE),0)/12</f>
        <v/>
      </c>
      <c r="F43" s="12">
        <f>IFERROR(B43*VLOOKUP(C43,$H$6:$I$10,2,FALSE),0)</f>
        <v/>
      </c>
    </row>
    <row r="44">
      <c r="A44" s="9" t="inlineStr">
        <is>
          <t>Childcare &amp; school fees</t>
        </is>
      </c>
      <c r="B44" s="10" t="n"/>
      <c r="C44" s="11" t="inlineStr">
        <is>
          <t>Monthly</t>
        </is>
      </c>
      <c r="D44" s="12">
        <f>IFERROR(B44*VLOOKUP(C44,$H$6:$I$10,2,FALSE),0)/52</f>
        <v/>
      </c>
      <c r="E44" s="12">
        <f>IFERROR(B44*VLOOKUP(C44,$H$6:$I$10,2,FALSE),0)/12</f>
        <v/>
      </c>
      <c r="F44" s="12">
        <f>IFERROR(B44*VLOOKUP(C44,$H$6:$I$10,2,FALSE),0)</f>
        <v/>
      </c>
    </row>
    <row r="45">
      <c r="A45" s="9" t="inlineStr">
        <is>
          <t>Clothing</t>
        </is>
      </c>
      <c r="B45" s="10" t="n"/>
      <c r="C45" s="11" t="inlineStr">
        <is>
          <t>Monthly</t>
        </is>
      </c>
      <c r="D45" s="12">
        <f>IFERROR(B45*VLOOKUP(C45,$H$6:$I$10,2,FALSE),0)/52</f>
        <v/>
      </c>
      <c r="E45" s="12">
        <f>IFERROR(B45*VLOOKUP(C45,$H$6:$I$10,2,FALSE),0)/12</f>
        <v/>
      </c>
      <c r="F45" s="12">
        <f>IFERROR(B45*VLOOKUP(C45,$H$6:$I$10,2,FALSE),0)</f>
        <v/>
      </c>
    </row>
    <row r="46">
      <c r="A46" s="9" t="inlineStr">
        <is>
          <t>Gym &amp; sport</t>
        </is>
      </c>
      <c r="B46" s="10" t="n"/>
      <c r="C46" s="11" t="inlineStr">
        <is>
          <t>Monthly</t>
        </is>
      </c>
      <c r="D46" s="12">
        <f>IFERROR(B46*VLOOKUP(C46,$H$6:$I$10,2,FALSE),0)/52</f>
        <v/>
      </c>
      <c r="E46" s="12">
        <f>IFERROR(B46*VLOOKUP(C46,$H$6:$I$10,2,FALSE),0)/12</f>
        <v/>
      </c>
      <c r="F46" s="12">
        <f>IFERROR(B46*VLOOKUP(C46,$H$6:$I$10,2,FALSE),0)</f>
        <v/>
      </c>
    </row>
    <row r="47">
      <c r="A47" s="6" t="inlineStr">
        <is>
          <t>Total Personal &amp; Family</t>
        </is>
      </c>
      <c r="D47" s="13">
        <f>SUM(D42:D46)</f>
        <v/>
      </c>
      <c r="E47" s="13">
        <f>SUM(E42:E46)</f>
        <v/>
      </c>
      <c r="F47" s="13">
        <f>SUM(F42:F46)</f>
        <v/>
      </c>
    </row>
    <row r="49">
      <c r="A49" s="4" t="inlineStr">
        <is>
          <t>ENTERTAINMENT &amp; OTHER</t>
        </is>
      </c>
      <c r="B49" s="5" t="n"/>
      <c r="C49" s="5" t="n"/>
      <c r="D49" s="5" t="n"/>
      <c r="E49" s="5" t="n"/>
      <c r="F49" s="5" t="n"/>
    </row>
    <row r="50">
      <c r="A50" s="7" t="inlineStr">
        <is>
          <t>Item</t>
        </is>
      </c>
      <c r="B50" s="7" t="inlineStr">
        <is>
          <t>Amount ($)</t>
        </is>
      </c>
      <c r="C50" s="7" t="inlineStr">
        <is>
          <t>How often</t>
        </is>
      </c>
      <c r="D50" s="7" t="inlineStr">
        <is>
          <t>Weekly ($)</t>
        </is>
      </c>
      <c r="E50" s="7" t="inlineStr">
        <is>
          <t>Monthly ($)</t>
        </is>
      </c>
      <c r="F50" s="7" t="inlineStr">
        <is>
          <t>Yearly ($)</t>
        </is>
      </c>
    </row>
    <row r="51">
      <c r="A51" s="9" t="inlineStr">
        <is>
          <t>Streaming &amp; subscriptions</t>
        </is>
      </c>
      <c r="B51" s="10" t="n"/>
      <c r="C51" s="11" t="inlineStr">
        <is>
          <t>Monthly</t>
        </is>
      </c>
      <c r="D51" s="12">
        <f>IFERROR(B51*VLOOKUP(C51,$H$6:$I$10,2,FALSE),0)/52</f>
        <v/>
      </c>
      <c r="E51" s="12">
        <f>IFERROR(B51*VLOOKUP(C51,$H$6:$I$10,2,FALSE),0)/12</f>
        <v/>
      </c>
      <c r="F51" s="12">
        <f>IFERROR(B51*VLOOKUP(C51,$H$6:$I$10,2,FALSE),0)</f>
        <v/>
      </c>
    </row>
    <row r="52">
      <c r="A52" s="9" t="inlineStr">
        <is>
          <t>Holidays</t>
        </is>
      </c>
      <c r="B52" s="10" t="n"/>
      <c r="C52" s="11" t="inlineStr">
        <is>
          <t>Monthly</t>
        </is>
      </c>
      <c r="D52" s="12">
        <f>IFERROR(B52*VLOOKUP(C52,$H$6:$I$10,2,FALSE),0)/52</f>
        <v/>
      </c>
      <c r="E52" s="12">
        <f>IFERROR(B52*VLOOKUP(C52,$H$6:$I$10,2,FALSE),0)/12</f>
        <v/>
      </c>
      <c r="F52" s="12">
        <f>IFERROR(B52*VLOOKUP(C52,$H$6:$I$10,2,FALSE),0)</f>
        <v/>
      </c>
    </row>
    <row r="53">
      <c r="A53" s="9" t="inlineStr">
        <is>
          <t>Gifts &amp; celebrations</t>
        </is>
      </c>
      <c r="B53" s="10" t="n"/>
      <c r="C53" s="11" t="inlineStr">
        <is>
          <t>Monthly</t>
        </is>
      </c>
      <c r="D53" s="12">
        <f>IFERROR(B53*VLOOKUP(C53,$H$6:$I$10,2,FALSE),0)/52</f>
        <v/>
      </c>
      <c r="E53" s="12">
        <f>IFERROR(B53*VLOOKUP(C53,$H$6:$I$10,2,FALSE),0)/12</f>
        <v/>
      </c>
      <c r="F53" s="12">
        <f>IFERROR(B53*VLOOKUP(C53,$H$6:$I$10,2,FALSE),0)</f>
        <v/>
      </c>
    </row>
    <row r="54">
      <c r="A54" s="9" t="inlineStr">
        <is>
          <t>Pets</t>
        </is>
      </c>
      <c r="B54" s="10" t="n"/>
      <c r="C54" s="11" t="inlineStr">
        <is>
          <t>Monthly</t>
        </is>
      </c>
      <c r="D54" s="12">
        <f>IFERROR(B54*VLOOKUP(C54,$H$6:$I$10,2,FALSE),0)/52</f>
        <v/>
      </c>
      <c r="E54" s="12">
        <f>IFERROR(B54*VLOOKUP(C54,$H$6:$I$10,2,FALSE),0)/12</f>
        <v/>
      </c>
      <c r="F54" s="12">
        <f>IFERROR(B54*VLOOKUP(C54,$H$6:$I$10,2,FALSE),0)</f>
        <v/>
      </c>
    </row>
    <row r="55">
      <c r="A55" s="9" t="inlineStr">
        <is>
          <t>Other</t>
        </is>
      </c>
      <c r="B55" s="10" t="n"/>
      <c r="C55" s="11" t="inlineStr">
        <is>
          <t>Monthly</t>
        </is>
      </c>
      <c r="D55" s="12">
        <f>IFERROR(B55*VLOOKUP(C55,$H$6:$I$10,2,FALSE),0)/52</f>
        <v/>
      </c>
      <c r="E55" s="12">
        <f>IFERROR(B55*VLOOKUP(C55,$H$6:$I$10,2,FALSE),0)/12</f>
        <v/>
      </c>
      <c r="F55" s="12">
        <f>IFERROR(B55*VLOOKUP(C55,$H$6:$I$10,2,FALSE),0)</f>
        <v/>
      </c>
    </row>
    <row r="56">
      <c r="A56" s="6" t="inlineStr">
        <is>
          <t>Total Entertainment &amp; Other</t>
        </is>
      </c>
      <c r="D56" s="13">
        <f>SUM(D51:D55)</f>
        <v/>
      </c>
      <c r="E56" s="13">
        <f>SUM(E51:E55)</f>
        <v/>
      </c>
      <c r="F56" s="13">
        <f>SUM(F51:F55)</f>
        <v/>
      </c>
    </row>
    <row r="58">
      <c r="A58" s="4" t="inlineStr">
        <is>
          <t>DEBTS &amp; SAVINGS</t>
        </is>
      </c>
      <c r="B58" s="5" t="n"/>
      <c r="C58" s="5" t="n"/>
      <c r="D58" s="5" t="n"/>
      <c r="E58" s="5" t="n"/>
      <c r="F58" s="5" t="n"/>
    </row>
    <row r="59">
      <c r="A59" s="7" t="inlineStr">
        <is>
          <t>Item</t>
        </is>
      </c>
      <c r="B59" s="7" t="inlineStr">
        <is>
          <t>Amount ($)</t>
        </is>
      </c>
      <c r="C59" s="7" t="inlineStr">
        <is>
          <t>How often</t>
        </is>
      </c>
      <c r="D59" s="7" t="inlineStr">
        <is>
          <t>Weekly ($)</t>
        </is>
      </c>
      <c r="E59" s="7" t="inlineStr">
        <is>
          <t>Monthly ($)</t>
        </is>
      </c>
      <c r="F59" s="7" t="inlineStr">
        <is>
          <t>Yearly ($)</t>
        </is>
      </c>
    </row>
    <row r="60">
      <c r="A60" s="9" t="inlineStr">
        <is>
          <t>Credit card repayments</t>
        </is>
      </c>
      <c r="B60" s="10" t="n"/>
      <c r="C60" s="11" t="inlineStr">
        <is>
          <t>Monthly</t>
        </is>
      </c>
      <c r="D60" s="12">
        <f>IFERROR(B60*VLOOKUP(C60,$H$6:$I$10,2,FALSE),0)/52</f>
        <v/>
      </c>
      <c r="E60" s="12">
        <f>IFERROR(B60*VLOOKUP(C60,$H$6:$I$10,2,FALSE),0)/12</f>
        <v/>
      </c>
      <c r="F60" s="12">
        <f>IFERROR(B60*VLOOKUP(C60,$H$6:$I$10,2,FALSE),0)</f>
        <v/>
      </c>
    </row>
    <row r="61">
      <c r="A61" s="9" t="inlineStr">
        <is>
          <t>Personal loans / BNPL</t>
        </is>
      </c>
      <c r="B61" s="10" t="n"/>
      <c r="C61" s="11" t="inlineStr">
        <is>
          <t>Monthly</t>
        </is>
      </c>
      <c r="D61" s="12">
        <f>IFERROR(B61*VLOOKUP(C61,$H$6:$I$10,2,FALSE),0)/52</f>
        <v/>
      </c>
      <c r="E61" s="12">
        <f>IFERROR(B61*VLOOKUP(C61,$H$6:$I$10,2,FALSE),0)/12</f>
        <v/>
      </c>
      <c r="F61" s="12">
        <f>IFERROR(B61*VLOOKUP(C61,$H$6:$I$10,2,FALSE),0)</f>
        <v/>
      </c>
    </row>
    <row r="62">
      <c r="A62" s="9" t="inlineStr">
        <is>
          <t>Savings</t>
        </is>
      </c>
      <c r="B62" s="10" t="n"/>
      <c r="C62" s="11" t="inlineStr">
        <is>
          <t>Monthly</t>
        </is>
      </c>
      <c r="D62" s="12">
        <f>IFERROR(B62*VLOOKUP(C62,$H$6:$I$10,2,FALSE),0)/52</f>
        <v/>
      </c>
      <c r="E62" s="12">
        <f>IFERROR(B62*VLOOKUP(C62,$H$6:$I$10,2,FALSE),0)/12</f>
        <v/>
      </c>
      <c r="F62" s="12">
        <f>IFERROR(B62*VLOOKUP(C62,$H$6:$I$10,2,FALSE),0)</f>
        <v/>
      </c>
    </row>
    <row r="63">
      <c r="A63" s="9" t="inlineStr">
        <is>
          <t>Extra super contributions</t>
        </is>
      </c>
      <c r="B63" s="10" t="n"/>
      <c r="C63" s="11" t="inlineStr">
        <is>
          <t>Monthly</t>
        </is>
      </c>
      <c r="D63" s="12">
        <f>IFERROR(B63*VLOOKUP(C63,$H$6:$I$10,2,FALSE),0)/52</f>
        <v/>
      </c>
      <c r="E63" s="12">
        <f>IFERROR(B63*VLOOKUP(C63,$H$6:$I$10,2,FALSE),0)/12</f>
        <v/>
      </c>
      <c r="F63" s="12">
        <f>IFERROR(B63*VLOOKUP(C63,$H$6:$I$10,2,FALSE),0)</f>
        <v/>
      </c>
    </row>
    <row r="64">
      <c r="A64" s="6" t="inlineStr">
        <is>
          <t>Total Debts &amp; Savings</t>
        </is>
      </c>
      <c r="D64" s="13">
        <f>SUM(D60:D63)</f>
        <v/>
      </c>
      <c r="E64" s="13">
        <f>SUM(E60:E63)</f>
        <v/>
      </c>
      <c r="F64" s="13">
        <f>SUM(F60:F63)</f>
        <v/>
      </c>
    </row>
    <row r="66">
      <c r="A66" s="14" t="inlineStr">
        <is>
          <t>SUMMARY</t>
        </is>
      </c>
      <c r="B66" s="15" t="n"/>
      <c r="C66" s="15" t="n"/>
      <c r="D66" s="14" t="inlineStr">
        <is>
          <t>Weekly ($)</t>
        </is>
      </c>
      <c r="E66" s="14" t="inlineStr">
        <is>
          <t>Monthly ($)</t>
        </is>
      </c>
      <c r="F66" s="14" t="inlineStr">
        <is>
          <t>Yearly ($)</t>
        </is>
      </c>
    </row>
    <row r="67">
      <c r="A67" s="6" t="inlineStr">
        <is>
          <t>Total income</t>
        </is>
      </c>
      <c r="D67" s="13">
        <f>D12</f>
        <v/>
      </c>
      <c r="E67" s="13">
        <f>E12</f>
        <v/>
      </c>
      <c r="F67" s="13">
        <f>F12</f>
        <v/>
      </c>
    </row>
    <row r="68">
      <c r="A68" s="6" t="inlineStr">
        <is>
          <t>Total expenses</t>
        </is>
      </c>
      <c r="D68" s="13">
        <f>D22+D29+D38+D47+D56+D64</f>
        <v/>
      </c>
      <c r="E68" s="13">
        <f>E22+E29+E38+E47+E56+E64</f>
        <v/>
      </c>
      <c r="F68" s="13">
        <f>F22+F29+F38+F47+F56+F64</f>
        <v/>
      </c>
    </row>
    <row r="69">
      <c r="A69" s="16" t="inlineStr">
        <is>
          <t>Left over (income minus expenses)</t>
        </is>
      </c>
      <c r="D69" s="17">
        <f>D67-D68</f>
        <v/>
      </c>
      <c r="E69" s="17">
        <f>E67-E68</f>
        <v/>
      </c>
      <c r="F69" s="17">
        <f>F67-F68</f>
        <v/>
      </c>
    </row>
    <row r="70">
      <c r="A70" s="18" t="inlineStr">
        <is>
          <t>Expenses as % of income</t>
        </is>
      </c>
      <c r="F70" s="19">
        <f>IFERROR(F68/F67,0)</f>
        <v/>
      </c>
    </row>
    <row r="72">
      <c r="A72" s="20" t="inlineStr">
        <is>
          <t>Tip: once your budget is done, check for money owed to you at findlostmoney.com.au</t>
        </is>
      </c>
    </row>
  </sheetData>
  <dataValidations count="1">
    <dataValidation sqref="C7 C8 C9 C10 C11 C16 C17 C18 C19 C20 C21 C26 C27 C28 C33 C34 C35 C36 C37 C42 C43 C44 C45 C46 C51 C52 C53 C54 C55 C60 C61 C62 C63" showDropDown="0" showInputMessage="0" showErrorMessage="0" allowBlank="1" type="list">
      <formula1>=$H$6:$H$10</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2026-09-28T01:44:46Z</dcterms:created>
  <dcterms:modified xmlns:dcterms="http://purl.org/dc/terms/" xmlns:xsi="http://www.w3.org/2001/XMLSchema-instance" xsi:type="dcterms:W3CDTF">2026-09-28T01:44:46Z</dcterms:modified>
</cp:coreProperties>
</file>